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200" windowHeight="81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24" i="1"/>
  <c r="J24"/>
  <c r="K24"/>
  <c r="L24"/>
  <c r="M24"/>
  <c r="N24"/>
  <c r="C24"/>
  <c r="D24"/>
  <c r="E24"/>
  <c r="F24"/>
  <c r="G24"/>
  <c r="O23"/>
  <c r="H23"/>
  <c r="O22"/>
  <c r="O11"/>
  <c r="O13"/>
  <c r="O14"/>
  <c r="O15"/>
  <c r="O16"/>
  <c r="O17"/>
  <c r="O18"/>
  <c r="O19"/>
  <c r="O20"/>
  <c r="O21"/>
  <c r="O10"/>
  <c r="O9"/>
  <c r="H10"/>
  <c r="H11"/>
  <c r="H13"/>
  <c r="H14"/>
  <c r="H15"/>
  <c r="H16"/>
  <c r="H17"/>
  <c r="H18"/>
  <c r="H19"/>
  <c r="H20"/>
  <c r="H21"/>
  <c r="H22"/>
  <c r="H9"/>
  <c r="J29" i="2"/>
  <c r="I29"/>
  <c r="H29"/>
  <c r="G29"/>
  <c r="F29"/>
  <c r="E29"/>
  <c r="J21"/>
  <c r="J30" s="1"/>
  <c r="I21"/>
  <c r="I30" s="1"/>
  <c r="H21"/>
  <c r="H22" s="1"/>
  <c r="H23" s="1"/>
  <c r="F21"/>
  <c r="F22" s="1"/>
  <c r="F23" s="1"/>
  <c r="G20"/>
  <c r="E20"/>
  <c r="G19"/>
  <c r="E19"/>
  <c r="G18"/>
  <c r="E18"/>
  <c r="G17"/>
  <c r="E17"/>
  <c r="G16"/>
  <c r="E16"/>
  <c r="G15"/>
  <c r="E15"/>
  <c r="G14"/>
  <c r="E14"/>
  <c r="G13"/>
  <c r="E13"/>
  <c r="D13"/>
  <c r="G12"/>
  <c r="E12"/>
  <c r="G11"/>
  <c r="E11"/>
  <c r="G9"/>
  <c r="E9"/>
  <c r="G8"/>
  <c r="G21" s="1"/>
  <c r="E8"/>
  <c r="E21" s="1"/>
  <c r="H24" i="1" l="1"/>
  <c r="P24" s="1"/>
  <c r="O24"/>
  <c r="P23"/>
  <c r="P17"/>
  <c r="P20"/>
  <c r="P11"/>
  <c r="P18"/>
  <c r="P10"/>
  <c r="P15"/>
  <c r="P22"/>
  <c r="P16"/>
  <c r="P13"/>
  <c r="G22" i="2"/>
  <c r="G23" s="1"/>
  <c r="G30"/>
  <c r="E22"/>
  <c r="E23" s="1"/>
  <c r="E30"/>
  <c r="J22"/>
  <c r="J23" s="1"/>
  <c r="H30"/>
  <c r="I22"/>
  <c r="I23" s="1"/>
  <c r="F30"/>
  <c r="P21" i="1"/>
  <c r="P14"/>
  <c r="P9" l="1"/>
  <c r="P19"/>
</calcChain>
</file>

<file path=xl/sharedStrings.xml><?xml version="1.0" encoding="utf-8"?>
<sst xmlns="http://schemas.openxmlformats.org/spreadsheetml/2006/main" count="114" uniqueCount="98">
  <si>
    <t>HARMONOGRAM RZECZOWO - FINANSOWY</t>
  </si>
  <si>
    <t>Nazwa zadania:</t>
  </si>
  <si>
    <t>Lp.</t>
  </si>
  <si>
    <t>Rodzaj robót</t>
  </si>
  <si>
    <t>IV</t>
  </si>
  <si>
    <t>V</t>
  </si>
  <si>
    <t>VI</t>
  </si>
  <si>
    <t>VIII</t>
  </si>
  <si>
    <t>IX</t>
  </si>
  <si>
    <t>X</t>
  </si>
  <si>
    <t>XI</t>
  </si>
  <si>
    <t>XII</t>
  </si>
  <si>
    <t>I</t>
  </si>
  <si>
    <t>PODSUMOWANIE</t>
  </si>
  <si>
    <t>II</t>
  </si>
  <si>
    <t>III</t>
  </si>
  <si>
    <t xml:space="preserve">IV. ZESTAWIENIE RZECZOWO-FINANSOWE OPERACJI </t>
  </si>
  <si>
    <t xml:space="preserve">Wyszczególnienie zakresu rzeczowego </t>
  </si>
  <si>
    <t>Mierniki rzeczowe</t>
  </si>
  <si>
    <t>Koszty operacji (w zł)</t>
  </si>
  <si>
    <t>jedn. miary</t>
  </si>
  <si>
    <t xml:space="preserve">ilość </t>
  </si>
  <si>
    <t>Całkowite ogółem</t>
  </si>
  <si>
    <t>Kwalifikowalne ogółem</t>
  </si>
  <si>
    <t xml:space="preserve"> I etap</t>
  </si>
  <si>
    <t xml:space="preserve"> II etap</t>
  </si>
  <si>
    <t>Całkowite</t>
  </si>
  <si>
    <t>Kwalifikowalne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</si>
  <si>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</si>
  <si>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</si>
  <si>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</si>
  <si>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</si>
  <si>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</si>
  <si>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</si>
  <si>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</si>
  <si>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</si>
  <si>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</si>
  <si>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</si>
  <si>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Koszty inwestycyjne (Ki):</t>
  </si>
  <si>
    <t>A*</t>
  </si>
  <si>
    <t>Budowa targowiska miejskiego w Kątach Wrocławskich</t>
  </si>
  <si>
    <t>powierzchnia terenu zaplanowana do zdjęcia humusu -K1,poz. 6</t>
  </si>
  <si>
    <r>
      <t>m</t>
    </r>
    <r>
      <rPr>
        <vertAlign val="superscript"/>
        <sz val="9"/>
        <rFont val="Arial"/>
        <family val="2"/>
        <charset val="238"/>
      </rPr>
      <t>2</t>
    </r>
  </si>
  <si>
    <t>kubatura obsypki kanalizacji -K1,poz. 10</t>
  </si>
  <si>
    <r>
      <t>m</t>
    </r>
    <r>
      <rPr>
        <vertAlign val="superscript"/>
        <sz val="9"/>
        <rFont val="Arial"/>
        <family val="2"/>
        <charset val="238"/>
      </rPr>
      <t>3</t>
    </r>
  </si>
  <si>
    <t>długość kanalizacji deszczowej, odwodnienie placu targowego-K1,poz.15</t>
  </si>
  <si>
    <t>m</t>
  </si>
  <si>
    <t>powierzchnia podbudowy tłuczniowej pod nawierzchnią placu-K1,poz.24</t>
  </si>
  <si>
    <t>powierzchnia nawierzchni targowiska z kostki betonowej-K1,poz.27</t>
  </si>
  <si>
    <t>długość wbudowanych krawężników betonowych-K1,poz. 30</t>
  </si>
  <si>
    <t>powierzchnia trawników-K1,poz. 32</t>
  </si>
  <si>
    <t xml:space="preserve">ilośc kupowanych i montowanych kontenerów-K2,poz. 1 </t>
  </si>
  <si>
    <t>szt</t>
  </si>
  <si>
    <t>długość układanych kabli zasilających oświetlenie-K3, poz. 3</t>
  </si>
  <si>
    <t>długość układanych kabli zasilających kontener-K3,poz.8</t>
  </si>
  <si>
    <t>długość kanalizacji sanitarnej-przyłacze kontenera-K4,poz.3</t>
  </si>
  <si>
    <t>długość sieci wodociągowej zasilającej kontener-K5,poz. 2</t>
  </si>
  <si>
    <t>dostawa i montaż przekrycia namiotowego-K6,poz.2</t>
  </si>
  <si>
    <t>kpl</t>
  </si>
  <si>
    <t>Suma A</t>
  </si>
  <si>
    <t>Suma …</t>
  </si>
  <si>
    <t xml:space="preserve">Suma kosztów inwestycyjnych (Ki) </t>
  </si>
  <si>
    <t>Koszty ogólne (Ko)</t>
  </si>
  <si>
    <t>Limit Ko dla operacji (10% Ki)</t>
  </si>
  <si>
    <t>Nadzór inwestorski</t>
  </si>
  <si>
    <t>Nadzór archeologiczny</t>
  </si>
  <si>
    <t>…</t>
  </si>
  <si>
    <t xml:space="preserve">Suma kosztów ogólnych (Ko) </t>
  </si>
  <si>
    <t xml:space="preserve">Suma kosztów  operacji </t>
  </si>
  <si>
    <t>* Zadanie lub grupa zadań realizowanych w ramach operacji</t>
  </si>
  <si>
    <t>23 / 02 / 2012</t>
  </si>
  <si>
    <t>……………………………………..…………………….</t>
  </si>
  <si>
    <t>** Zadanie lub dostawa/robota/usługa realizowana w ramach zadania</t>
  </si>
  <si>
    <t>data</t>
  </si>
  <si>
    <t>(pieczęć i podpis osoby reprezentującej wnioskodawcę/pełnomocnika)</t>
  </si>
  <si>
    <t xml:space="preserve">Załacznik nr 1
do Umowy nr ZP 272/..…/2012
z dnia …………….……..  </t>
  </si>
  <si>
    <t>Wydatki brutto do poniesienia w roku 2012</t>
  </si>
  <si>
    <t>Wydatki brutto do poniesienia w roku 2013</t>
  </si>
  <si>
    <t>Razem rok 2012</t>
  </si>
  <si>
    <t>Rok 2013</t>
  </si>
  <si>
    <t>Razem rok 2012 i 2013</t>
  </si>
  <si>
    <t>dostawa i montaż przekrycia namiotowego</t>
  </si>
  <si>
    <t>montaż i podłączenie kontenera socjalnego</t>
  </si>
  <si>
    <t>kanalizacja deszczowa
(odwodnienie placu targowego)</t>
  </si>
  <si>
    <t>kanalizacja sanitarna
(podłaczenie kontenera)</t>
  </si>
  <si>
    <t>sieć wodociągowa</t>
  </si>
  <si>
    <t>oświetlenie placu targowego</t>
  </si>
  <si>
    <t>Roboty ziemne w tym:
kubatura obsypki kanalizacji</t>
  </si>
  <si>
    <t>Roboty przygotowawcze:
powierzchnia terenu zaplanowana do zdjęcia humusu</t>
  </si>
  <si>
    <t>Zasilanie energetyczne kontenera</t>
  </si>
  <si>
    <t>nawierzchni targowiska z kostki betonowej</t>
  </si>
  <si>
    <t>podbudowa tłuczniowa pod nawierzchnią placu</t>
  </si>
  <si>
    <t>wbudowanie krawężników betonowych</t>
  </si>
  <si>
    <t>trawniki</t>
  </si>
  <si>
    <t>nawierzchnia placu targowego, 
w tym:</t>
  </si>
  <si>
    <t xml:space="preserve">Organizacja ruchu drogowego na czas prowadzenia robót </t>
  </si>
  <si>
    <t>ZAMAWIAJĄCY:</t>
  </si>
  <si>
    <t>WYKONAWCA: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</si>
</sst>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_z_ł"/>
  </numFmts>
  <fonts count="19">
    <font>
      <sz val="11"/>
      <color theme="1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family val="2"/>
      <charset val="238"/>
    </font>
    <font>
      <b/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sz val="9"/>
      <color indexed="15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color indexed="8"/>
      <name val="Czcionka tekstu podstawowego"/>
      <charset val="238"/>
    </font>
    <font>
      <sz val="9"/>
      <color theme="1"/>
      <name val="Arial"/>
      <family val="2"/>
      <charset val="238"/>
    </font>
    <font>
      <b/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2" fillId="0" borderId="0" xfId="0" applyFont="1" applyAlignment="1"/>
    <xf numFmtId="0" fontId="6" fillId="0" borderId="0" xfId="0" applyFont="1" applyAlignment="1">
      <alignment horizontal="right" vertical="top" wrapText="1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8" fillId="0" borderId="19" xfId="0" quotePrefix="1" applyFont="1" applyFill="1" applyBorder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right" wrapText="1"/>
      <protection locked="0"/>
    </xf>
    <xf numFmtId="49" fontId="11" fillId="0" borderId="19" xfId="0" applyNumberFormat="1" applyFont="1" applyFill="1" applyBorder="1" applyAlignment="1" applyProtection="1">
      <alignment wrapText="1"/>
      <protection locked="0"/>
    </xf>
    <xf numFmtId="49" fontId="8" fillId="0" borderId="19" xfId="0" applyNumberFormat="1" applyFont="1" applyFill="1" applyBorder="1" applyAlignment="1" applyProtection="1">
      <alignment horizontal="center" wrapText="1"/>
      <protection locked="0"/>
    </xf>
    <xf numFmtId="2" fontId="8" fillId="0" borderId="19" xfId="0" applyNumberFormat="1" applyFont="1" applyFill="1" applyBorder="1" applyAlignment="1" applyProtection="1">
      <alignment horizontal="center" wrapText="1"/>
      <protection locked="0"/>
    </xf>
    <xf numFmtId="4" fontId="8" fillId="0" borderId="19" xfId="0" applyNumberFormat="1" applyFont="1" applyFill="1" applyBorder="1" applyAlignment="1" applyProtection="1">
      <alignment wrapText="1"/>
      <protection locked="0"/>
    </xf>
    <xf numFmtId="164" fontId="8" fillId="0" borderId="19" xfId="0" applyNumberFormat="1" applyFont="1" applyFill="1" applyBorder="1" applyAlignment="1" applyProtection="1">
      <alignment horizontal="right"/>
      <protection locked="0"/>
    </xf>
    <xf numFmtId="43" fontId="13" fillId="0" borderId="19" xfId="1" applyFont="1" applyFill="1" applyBorder="1" applyAlignment="1" applyProtection="1">
      <alignment horizontal="right"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4" fontId="8" fillId="0" borderId="22" xfId="0" applyNumberFormat="1" applyFont="1" applyFill="1" applyBorder="1" applyAlignment="1" applyProtection="1">
      <alignment wrapText="1"/>
      <protection locked="0"/>
    </xf>
    <xf numFmtId="4" fontId="8" fillId="0" borderId="24" xfId="0" applyNumberFormat="1" applyFont="1" applyFill="1" applyBorder="1" applyAlignment="1" applyProtection="1">
      <alignment wrapText="1"/>
      <protection locked="0"/>
    </xf>
    <xf numFmtId="4" fontId="14" fillId="0" borderId="19" xfId="0" applyNumberFormat="1" applyFont="1" applyFill="1" applyBorder="1" applyAlignment="1" applyProtection="1">
      <alignment wrapText="1"/>
      <protection locked="0"/>
    </xf>
    <xf numFmtId="4" fontId="14" fillId="0" borderId="19" xfId="0" applyNumberFormat="1" applyFont="1" applyFill="1" applyBorder="1" applyAlignment="1" applyProtection="1">
      <protection locked="0"/>
    </xf>
    <xf numFmtId="0" fontId="11" fillId="0" borderId="0" xfId="0" applyFont="1" applyFill="1" applyAlignme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1" fillId="0" borderId="0" xfId="0" applyFont="1" applyFill="1" applyProtection="1">
      <protection locked="0"/>
    </xf>
    <xf numFmtId="0" fontId="0" fillId="0" borderId="0" xfId="0" applyFill="1"/>
    <xf numFmtId="0" fontId="6" fillId="0" borderId="0" xfId="0" applyFont="1" applyAlignment="1">
      <alignment horizontal="righ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 applyProtection="1">
      <alignment horizontal="center" wrapText="1"/>
      <protection locked="0"/>
    </xf>
    <xf numFmtId="0" fontId="1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 applyProtection="1">
      <alignment horizontal="center" vertical="top" wrapText="1"/>
      <protection locked="0"/>
    </xf>
    <xf numFmtId="0" fontId="9" fillId="0" borderId="19" xfId="0" applyFont="1" applyFill="1" applyBorder="1" applyAlignment="1" applyProtection="1">
      <alignment wrapText="1"/>
      <protection locked="0"/>
    </xf>
    <xf numFmtId="0" fontId="9" fillId="0" borderId="21" xfId="0" applyFont="1" applyFill="1" applyBorder="1" applyAlignment="1" applyProtection="1">
      <alignment wrapText="1"/>
      <protection locked="0"/>
    </xf>
    <xf numFmtId="0" fontId="9" fillId="0" borderId="22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horizontal="left" wrapText="1"/>
      <protection locked="0"/>
    </xf>
    <xf numFmtId="0" fontId="8" fillId="0" borderId="20" xfId="0" applyFont="1" applyFill="1" applyBorder="1" applyAlignment="1" applyProtection="1">
      <alignment horizontal="left" wrapText="1"/>
      <protection locked="0"/>
    </xf>
    <xf numFmtId="0" fontId="8" fillId="0" borderId="23" xfId="0" applyFont="1" applyFill="1" applyBorder="1" applyAlignment="1" applyProtection="1">
      <alignment horizontal="center" wrapText="1"/>
      <protection locked="0"/>
    </xf>
    <xf numFmtId="0" fontId="8" fillId="0" borderId="19" xfId="0" applyFont="1" applyFill="1" applyBorder="1" applyAlignment="1" applyProtection="1">
      <alignment horizontal="center" wrapText="1"/>
      <protection locked="0"/>
    </xf>
    <xf numFmtId="0" fontId="9" fillId="0" borderId="19" xfId="0" applyFont="1" applyFill="1" applyBorder="1" applyAlignment="1" applyProtection="1">
      <alignment horizontal="left" wrapText="1"/>
      <protection locked="0"/>
    </xf>
    <xf numFmtId="0" fontId="9" fillId="0" borderId="20" xfId="0" applyFont="1" applyFill="1" applyBorder="1" applyAlignment="1" applyProtection="1">
      <alignment horizontal="left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10" fillId="0" borderId="19" xfId="0" applyNumberFormat="1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wrapText="1"/>
      <protection locked="0"/>
    </xf>
    <xf numFmtId="0" fontId="8" fillId="0" borderId="2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19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9" xfId="0" applyFont="1" applyBorder="1" applyAlignment="1">
      <alignment horizontal="right" vertical="center"/>
    </xf>
    <xf numFmtId="4" fontId="3" fillId="0" borderId="6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>
      <alignment vertical="center"/>
    </xf>
    <xf numFmtId="4" fontId="16" fillId="0" borderId="6" xfId="0" applyNumberFormat="1" applyFont="1" applyFill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4" fontId="1" fillId="0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4" fontId="16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4" fontId="1" fillId="0" borderId="5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4" fontId="16" fillId="0" borderId="15" xfId="0" applyNumberFormat="1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4" fontId="16" fillId="0" borderId="14" xfId="0" applyNumberFormat="1" applyFont="1" applyFill="1" applyBorder="1" applyAlignment="1">
      <alignment vertical="center"/>
    </xf>
    <xf numFmtId="4" fontId="16" fillId="0" borderId="7" xfId="0" applyNumberFormat="1" applyFont="1" applyFill="1" applyBorder="1" applyAlignment="1">
      <alignment vertical="center"/>
    </xf>
    <xf numFmtId="4" fontId="2" fillId="0" borderId="2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49" fontId="8" fillId="0" borderId="2" xfId="0" applyNumberFormat="1" applyFont="1" applyFill="1" applyBorder="1" applyAlignment="1" applyProtection="1">
      <alignment vertical="center" wrapText="1"/>
      <protection locked="0"/>
    </xf>
    <xf numFmtId="0" fontId="17" fillId="0" borderId="2" xfId="0" applyFont="1" applyBorder="1" applyAlignment="1">
      <alignment wrapText="1"/>
    </xf>
    <xf numFmtId="49" fontId="8" fillId="0" borderId="7" xfId="0" applyNumberFormat="1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 applyProtection="1">
      <alignment vertical="center" wrapText="1"/>
      <protection locked="0"/>
    </xf>
    <xf numFmtId="49" fontId="8" fillId="0" borderId="5" xfId="0" applyNumberFormat="1" applyFont="1" applyFill="1" applyBorder="1" applyAlignment="1" applyProtection="1">
      <alignment vertical="center" wrapText="1"/>
      <protection locked="0"/>
    </xf>
    <xf numFmtId="4" fontId="16" fillId="0" borderId="5" xfId="0" applyNumberFormat="1" applyFont="1" applyFill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49" fontId="9" fillId="0" borderId="6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Border="1" applyAlignment="1">
      <alignment horizontal="right" vertical="center"/>
    </xf>
    <xf numFmtId="4" fontId="1" fillId="0" borderId="7" xfId="0" applyNumberFormat="1" applyFont="1" applyFill="1" applyBorder="1" applyAlignment="1">
      <alignment vertical="center"/>
    </xf>
    <xf numFmtId="4" fontId="16" fillId="0" borderId="8" xfId="0" applyNumberFormat="1" applyFont="1" applyFill="1" applyBorder="1" applyAlignment="1">
      <alignment vertical="center"/>
    </xf>
    <xf numFmtId="0" fontId="17" fillId="0" borderId="26" xfId="0" applyFont="1" applyBorder="1" applyAlignment="1">
      <alignment wrapText="1"/>
    </xf>
    <xf numFmtId="0" fontId="2" fillId="0" borderId="27" xfId="0" applyFont="1" applyBorder="1" applyAlignment="1">
      <alignment horizontal="right" vertical="center"/>
    </xf>
    <xf numFmtId="4" fontId="16" fillId="0" borderId="8" xfId="0" applyNumberFormat="1" applyFont="1" applyBorder="1" applyAlignment="1">
      <alignment vertical="center"/>
    </xf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topLeftCell="A14" zoomScaleNormal="100" workbookViewId="0">
      <selection activeCell="M36" sqref="M36"/>
    </sheetView>
  </sheetViews>
  <sheetFormatPr defaultRowHeight="14.25"/>
  <cols>
    <col min="1" max="1" width="2.5" customWidth="1"/>
    <col min="2" max="2" width="26.75" style="1" customWidth="1"/>
    <col min="3" max="6" width="7.625" bestFit="1" customWidth="1"/>
    <col min="8" max="8" width="8.625" customWidth="1"/>
    <col min="9" max="13" width="5.375" customWidth="1"/>
    <col min="14" max="14" width="7.625" customWidth="1"/>
    <col min="15" max="15" width="9.125" customWidth="1"/>
    <col min="16" max="16" width="9.625" customWidth="1"/>
  </cols>
  <sheetData>
    <row r="1" spans="1:16" ht="19.5" customHeight="1">
      <c r="I1" s="11"/>
      <c r="J1" s="11"/>
      <c r="K1" s="32" t="s">
        <v>75</v>
      </c>
      <c r="L1" s="32"/>
      <c r="M1" s="32"/>
      <c r="N1" s="32"/>
      <c r="O1" s="32"/>
      <c r="P1" s="32"/>
    </row>
    <row r="2" spans="1:16" ht="19.5" customHeight="1">
      <c r="C2" t="s">
        <v>0</v>
      </c>
      <c r="H2" s="11"/>
      <c r="I2" s="11"/>
      <c r="J2" s="11"/>
      <c r="K2" s="32"/>
      <c r="L2" s="32"/>
      <c r="M2" s="32"/>
      <c r="N2" s="32"/>
      <c r="O2" s="32"/>
      <c r="P2" s="32"/>
    </row>
    <row r="3" spans="1:16" ht="12" customHeight="1"/>
    <row r="4" spans="1:16" s="7" customFormat="1" ht="11.25">
      <c r="A4" s="7" t="s">
        <v>1</v>
      </c>
      <c r="B4" s="8"/>
    </row>
    <row r="5" spans="1:16" ht="14.25" customHeight="1" thickBot="1"/>
    <row r="6" spans="1:16" s="3" customFormat="1" ht="26.25" customHeight="1">
      <c r="A6" s="33" t="s">
        <v>2</v>
      </c>
      <c r="B6" s="84" t="s">
        <v>3</v>
      </c>
      <c r="C6" s="84" t="s">
        <v>76</v>
      </c>
      <c r="D6" s="84"/>
      <c r="E6" s="84"/>
      <c r="F6" s="84"/>
      <c r="G6" s="84"/>
      <c r="H6" s="84"/>
      <c r="I6" s="56" t="s">
        <v>77</v>
      </c>
      <c r="J6" s="57"/>
      <c r="K6" s="57"/>
      <c r="L6" s="57"/>
      <c r="M6" s="57"/>
      <c r="N6" s="57"/>
      <c r="O6" s="58"/>
      <c r="P6" s="2"/>
    </row>
    <row r="7" spans="1:16" s="3" customFormat="1" ht="22.5">
      <c r="A7" s="34"/>
      <c r="B7" s="85"/>
      <c r="C7" s="59" t="s">
        <v>7</v>
      </c>
      <c r="D7" s="59" t="s">
        <v>8</v>
      </c>
      <c r="E7" s="59" t="s">
        <v>9</v>
      </c>
      <c r="F7" s="59" t="s">
        <v>10</v>
      </c>
      <c r="G7" s="59" t="s">
        <v>11</v>
      </c>
      <c r="H7" s="59" t="s">
        <v>78</v>
      </c>
      <c r="I7" s="59" t="s">
        <v>12</v>
      </c>
      <c r="J7" s="59" t="s">
        <v>14</v>
      </c>
      <c r="K7" s="59" t="s">
        <v>15</v>
      </c>
      <c r="L7" s="59" t="s">
        <v>4</v>
      </c>
      <c r="M7" s="59" t="s">
        <v>5</v>
      </c>
      <c r="N7" s="59" t="s">
        <v>6</v>
      </c>
      <c r="O7" s="59" t="s">
        <v>79</v>
      </c>
      <c r="P7" s="4" t="s">
        <v>80</v>
      </c>
    </row>
    <row r="8" spans="1:16" s="6" customFormat="1" ht="12" thickBot="1">
      <c r="A8" s="5">
        <v>1</v>
      </c>
      <c r="B8" s="86">
        <v>2</v>
      </c>
      <c r="C8" s="60">
        <v>3</v>
      </c>
      <c r="D8" s="86">
        <v>4</v>
      </c>
      <c r="E8" s="60">
        <v>5</v>
      </c>
      <c r="F8" s="86">
        <v>6</v>
      </c>
      <c r="G8" s="60">
        <v>7</v>
      </c>
      <c r="H8" s="86">
        <v>8</v>
      </c>
      <c r="I8" s="60">
        <v>9</v>
      </c>
      <c r="J8" s="86">
        <v>10</v>
      </c>
      <c r="K8" s="60">
        <v>11</v>
      </c>
      <c r="L8" s="86">
        <v>12</v>
      </c>
      <c r="M8" s="60">
        <v>13</v>
      </c>
      <c r="N8" s="86">
        <v>14</v>
      </c>
      <c r="O8" s="60">
        <v>15</v>
      </c>
      <c r="P8" s="60">
        <v>16</v>
      </c>
    </row>
    <row r="9" spans="1:16" s="7" customFormat="1" ht="36">
      <c r="A9" s="63">
        <v>1</v>
      </c>
      <c r="B9" s="91" t="s">
        <v>88</v>
      </c>
      <c r="C9" s="65"/>
      <c r="D9" s="65"/>
      <c r="E9" s="65"/>
      <c r="F9" s="65"/>
      <c r="G9" s="65"/>
      <c r="H9" s="81">
        <f>SUM(C9:G9)</f>
        <v>0</v>
      </c>
      <c r="I9" s="64"/>
      <c r="J9" s="64"/>
      <c r="K9" s="64"/>
      <c r="L9" s="64"/>
      <c r="M9" s="64"/>
      <c r="N9" s="65"/>
      <c r="O9" s="66">
        <f>SUM(I9:N9)</f>
        <v>0</v>
      </c>
      <c r="P9" s="67">
        <f t="shared" ref="P9:P22" si="0">H9+O9</f>
        <v>0</v>
      </c>
    </row>
    <row r="10" spans="1:16" s="7" customFormat="1" ht="24">
      <c r="A10" s="68">
        <v>2</v>
      </c>
      <c r="B10" s="88" t="s">
        <v>87</v>
      </c>
      <c r="C10" s="69"/>
      <c r="D10" s="69"/>
      <c r="E10" s="69"/>
      <c r="F10" s="69"/>
      <c r="G10" s="69"/>
      <c r="H10" s="70">
        <f>SUM(C10:G10)</f>
        <v>0</v>
      </c>
      <c r="I10" s="69"/>
      <c r="J10" s="69"/>
      <c r="K10" s="69"/>
      <c r="L10" s="69"/>
      <c r="M10" s="69"/>
      <c r="N10" s="69"/>
      <c r="O10" s="70">
        <f>SUM(I10:N10)</f>
        <v>0</v>
      </c>
      <c r="P10" s="71">
        <f t="shared" si="0"/>
        <v>0</v>
      </c>
    </row>
    <row r="11" spans="1:16" s="7" customFormat="1" ht="24.75" thickBot="1">
      <c r="A11" s="72">
        <v>3</v>
      </c>
      <c r="B11" s="92" t="s">
        <v>83</v>
      </c>
      <c r="C11" s="73"/>
      <c r="D11" s="73"/>
      <c r="E11" s="73"/>
      <c r="F11" s="73"/>
      <c r="G11" s="73"/>
      <c r="H11" s="93">
        <f>SUM(C11:G11)</f>
        <v>0</v>
      </c>
      <c r="I11" s="73"/>
      <c r="J11" s="73"/>
      <c r="K11" s="73"/>
      <c r="L11" s="73"/>
      <c r="M11" s="73"/>
      <c r="N11" s="73"/>
      <c r="O11" s="93">
        <f t="shared" ref="O11:O21" si="1">SUM(I11:N11)</f>
        <v>0</v>
      </c>
      <c r="P11" s="94">
        <f t="shared" si="0"/>
        <v>0</v>
      </c>
    </row>
    <row r="12" spans="1:16" s="7" customFormat="1" ht="24">
      <c r="A12" s="63"/>
      <c r="B12" s="95" t="s">
        <v>94</v>
      </c>
      <c r="C12" s="65"/>
      <c r="D12" s="65"/>
      <c r="E12" s="65"/>
      <c r="F12" s="65"/>
      <c r="G12" s="65"/>
      <c r="H12" s="66"/>
      <c r="I12" s="65"/>
      <c r="J12" s="65"/>
      <c r="K12" s="65"/>
      <c r="L12" s="65"/>
      <c r="M12" s="65"/>
      <c r="N12" s="65"/>
      <c r="O12" s="66"/>
      <c r="P12" s="67"/>
    </row>
    <row r="13" spans="1:16" s="7" customFormat="1" ht="24">
      <c r="A13" s="68">
        <v>4</v>
      </c>
      <c r="B13" s="88" t="s">
        <v>91</v>
      </c>
      <c r="C13" s="69"/>
      <c r="D13" s="69"/>
      <c r="E13" s="69"/>
      <c r="F13" s="69"/>
      <c r="G13" s="69"/>
      <c r="H13" s="70">
        <f>SUM(C13:G13)</f>
        <v>0</v>
      </c>
      <c r="I13" s="69"/>
      <c r="J13" s="69"/>
      <c r="K13" s="69"/>
      <c r="L13" s="69"/>
      <c r="M13" s="69"/>
      <c r="N13" s="69"/>
      <c r="O13" s="70">
        <f t="shared" si="1"/>
        <v>0</v>
      </c>
      <c r="P13" s="71">
        <f t="shared" si="0"/>
        <v>0</v>
      </c>
    </row>
    <row r="14" spans="1:16" s="7" customFormat="1" ht="24">
      <c r="A14" s="68">
        <v>5</v>
      </c>
      <c r="B14" s="88" t="s">
        <v>90</v>
      </c>
      <c r="C14" s="73"/>
      <c r="D14" s="73"/>
      <c r="E14" s="73"/>
      <c r="F14" s="73"/>
      <c r="G14" s="73"/>
      <c r="H14" s="70">
        <f>SUM(C14:G14)</f>
        <v>0</v>
      </c>
      <c r="I14" s="73"/>
      <c r="J14" s="73"/>
      <c r="K14" s="73"/>
      <c r="L14" s="73"/>
      <c r="M14" s="73"/>
      <c r="N14" s="73"/>
      <c r="O14" s="70">
        <f t="shared" si="1"/>
        <v>0</v>
      </c>
      <c r="P14" s="71">
        <f t="shared" si="0"/>
        <v>0</v>
      </c>
    </row>
    <row r="15" spans="1:16" s="7" customFormat="1" ht="24">
      <c r="A15" s="68">
        <v>6</v>
      </c>
      <c r="B15" s="88" t="s">
        <v>92</v>
      </c>
      <c r="C15" s="69"/>
      <c r="D15" s="69"/>
      <c r="E15" s="69"/>
      <c r="F15" s="69"/>
      <c r="G15" s="69"/>
      <c r="H15" s="70">
        <f>SUM(C15:G15)</f>
        <v>0</v>
      </c>
      <c r="I15" s="74"/>
      <c r="J15" s="74"/>
      <c r="K15" s="74"/>
      <c r="L15" s="74"/>
      <c r="M15" s="74"/>
      <c r="N15" s="69"/>
      <c r="O15" s="70">
        <f t="shared" si="1"/>
        <v>0</v>
      </c>
      <c r="P15" s="75">
        <f t="shared" si="0"/>
        <v>0</v>
      </c>
    </row>
    <row r="16" spans="1:16" s="7" customFormat="1" ht="12.75" thickBot="1">
      <c r="A16" s="96">
        <v>7</v>
      </c>
      <c r="B16" s="90" t="s">
        <v>93</v>
      </c>
      <c r="C16" s="97"/>
      <c r="D16" s="97"/>
      <c r="E16" s="97"/>
      <c r="F16" s="97"/>
      <c r="G16" s="97"/>
      <c r="H16" s="82">
        <f>SUM(C16:G16)</f>
        <v>0</v>
      </c>
      <c r="I16" s="97"/>
      <c r="J16" s="97"/>
      <c r="K16" s="97"/>
      <c r="L16" s="97"/>
      <c r="M16" s="97"/>
      <c r="N16" s="97"/>
      <c r="O16" s="82">
        <f t="shared" si="1"/>
        <v>0</v>
      </c>
      <c r="P16" s="98">
        <f t="shared" si="0"/>
        <v>0</v>
      </c>
    </row>
    <row r="17" spans="1:16" s="7" customFormat="1" ht="24">
      <c r="A17" s="77">
        <v>8</v>
      </c>
      <c r="B17" s="91" t="s">
        <v>82</v>
      </c>
      <c r="C17" s="79"/>
      <c r="D17" s="79"/>
      <c r="E17" s="79"/>
      <c r="F17" s="79"/>
      <c r="G17" s="79"/>
      <c r="H17" s="81">
        <f>SUM(C17:G17)</f>
        <v>0</v>
      </c>
      <c r="I17" s="79"/>
      <c r="J17" s="79"/>
      <c r="K17" s="79"/>
      <c r="L17" s="79"/>
      <c r="M17" s="79"/>
      <c r="N17" s="79"/>
      <c r="O17" s="81">
        <f t="shared" si="1"/>
        <v>0</v>
      </c>
      <c r="P17" s="75">
        <f t="shared" si="0"/>
        <v>0</v>
      </c>
    </row>
    <row r="18" spans="1:16" s="7" customFormat="1" ht="12">
      <c r="A18" s="68">
        <v>9</v>
      </c>
      <c r="B18" s="89" t="s">
        <v>86</v>
      </c>
      <c r="C18" s="69"/>
      <c r="D18" s="69"/>
      <c r="E18" s="69"/>
      <c r="F18" s="69"/>
      <c r="G18" s="69"/>
      <c r="H18" s="70">
        <f>SUM(C18:G18)</f>
        <v>0</v>
      </c>
      <c r="I18" s="69"/>
      <c r="J18" s="69"/>
      <c r="K18" s="69"/>
      <c r="L18" s="69"/>
      <c r="M18" s="69"/>
      <c r="N18" s="69"/>
      <c r="O18" s="70">
        <f t="shared" si="1"/>
        <v>0</v>
      </c>
      <c r="P18" s="76">
        <f t="shared" si="0"/>
        <v>0</v>
      </c>
    </row>
    <row r="19" spans="1:16" s="7" customFormat="1" ht="12">
      <c r="A19" s="68">
        <v>10</v>
      </c>
      <c r="B19" s="91" t="s">
        <v>89</v>
      </c>
      <c r="C19" s="79"/>
      <c r="D19" s="79"/>
      <c r="E19" s="79"/>
      <c r="F19" s="79"/>
      <c r="G19" s="79"/>
      <c r="H19" s="70">
        <f>SUM(C19:G19)</f>
        <v>0</v>
      </c>
      <c r="I19" s="78"/>
      <c r="J19" s="78"/>
      <c r="K19" s="78"/>
      <c r="L19" s="78"/>
      <c r="M19" s="78"/>
      <c r="N19" s="79"/>
      <c r="O19" s="70">
        <f t="shared" si="1"/>
        <v>0</v>
      </c>
      <c r="P19" s="80">
        <f t="shared" si="0"/>
        <v>0</v>
      </c>
    </row>
    <row r="20" spans="1:16" s="7" customFormat="1" ht="24">
      <c r="A20" s="68">
        <v>11</v>
      </c>
      <c r="B20" s="88" t="s">
        <v>84</v>
      </c>
      <c r="C20" s="69"/>
      <c r="D20" s="69"/>
      <c r="E20" s="69"/>
      <c r="F20" s="69"/>
      <c r="G20" s="69"/>
      <c r="H20" s="70">
        <f>SUM(C20:G20)</f>
        <v>0</v>
      </c>
      <c r="I20" s="69"/>
      <c r="J20" s="69"/>
      <c r="K20" s="69"/>
      <c r="L20" s="69"/>
      <c r="M20" s="69"/>
      <c r="N20" s="69"/>
      <c r="O20" s="70">
        <f t="shared" si="1"/>
        <v>0</v>
      </c>
      <c r="P20" s="71">
        <f t="shared" si="0"/>
        <v>0</v>
      </c>
    </row>
    <row r="21" spans="1:16" s="7" customFormat="1" ht="12">
      <c r="A21" s="68">
        <v>12</v>
      </c>
      <c r="B21" s="88" t="s">
        <v>85</v>
      </c>
      <c r="C21" s="69"/>
      <c r="D21" s="69"/>
      <c r="E21" s="69"/>
      <c r="F21" s="69"/>
      <c r="G21" s="69"/>
      <c r="H21" s="70">
        <f>SUM(C21:G21)</f>
        <v>0</v>
      </c>
      <c r="I21" s="69"/>
      <c r="J21" s="69"/>
      <c r="K21" s="69"/>
      <c r="L21" s="69"/>
      <c r="M21" s="69"/>
      <c r="N21" s="69"/>
      <c r="O21" s="70">
        <f t="shared" si="1"/>
        <v>0</v>
      </c>
      <c r="P21" s="71">
        <f t="shared" si="0"/>
        <v>0</v>
      </c>
    </row>
    <row r="22" spans="1:16" s="7" customFormat="1" ht="24">
      <c r="A22" s="68">
        <v>13</v>
      </c>
      <c r="B22" s="88" t="s">
        <v>81</v>
      </c>
      <c r="C22" s="69"/>
      <c r="D22" s="69"/>
      <c r="E22" s="69"/>
      <c r="F22" s="69"/>
      <c r="G22" s="69"/>
      <c r="H22" s="70">
        <f>SUM(C22:G22)</f>
        <v>0</v>
      </c>
      <c r="I22" s="69"/>
      <c r="J22" s="69"/>
      <c r="K22" s="69"/>
      <c r="L22" s="69"/>
      <c r="M22" s="69"/>
      <c r="N22" s="69"/>
      <c r="O22" s="70">
        <f>SUM(I22:N22)</f>
        <v>0</v>
      </c>
      <c r="P22" s="71">
        <f t="shared" si="0"/>
        <v>0</v>
      </c>
    </row>
    <row r="23" spans="1:16" s="7" customFormat="1" ht="24.75" thickBot="1">
      <c r="A23" s="96">
        <v>14</v>
      </c>
      <c r="B23" s="99" t="s">
        <v>95</v>
      </c>
      <c r="C23" s="97"/>
      <c r="D23" s="97"/>
      <c r="E23" s="97"/>
      <c r="F23" s="97"/>
      <c r="G23" s="97"/>
      <c r="H23" s="82">
        <f>SUM(C23:G23)</f>
        <v>0</v>
      </c>
      <c r="I23" s="97"/>
      <c r="J23" s="97"/>
      <c r="K23" s="97"/>
      <c r="L23" s="97"/>
      <c r="M23" s="97"/>
      <c r="N23" s="97"/>
      <c r="O23" s="82">
        <f>SUM(I23:N23)</f>
        <v>0</v>
      </c>
      <c r="P23" s="101">
        <f t="shared" ref="P23:P24" si="2">H23+O23</f>
        <v>0</v>
      </c>
    </row>
    <row r="24" spans="1:16" s="10" customFormat="1" ht="20.25" customHeight="1" thickBot="1">
      <c r="A24" s="100"/>
      <c r="B24" s="87" t="s">
        <v>13</v>
      </c>
      <c r="C24" s="83">
        <f t="shared" ref="C24:G24" si="3">SUM(C9:C23)</f>
        <v>0</v>
      </c>
      <c r="D24" s="83">
        <f t="shared" si="3"/>
        <v>0</v>
      </c>
      <c r="E24" s="83">
        <f t="shared" si="3"/>
        <v>0</v>
      </c>
      <c r="F24" s="83">
        <f t="shared" si="3"/>
        <v>0</v>
      </c>
      <c r="G24" s="83">
        <f t="shared" si="3"/>
        <v>0</v>
      </c>
      <c r="H24" s="83">
        <f>SUM(H9:H23)</f>
        <v>0</v>
      </c>
      <c r="I24" s="83">
        <f t="shared" ref="I24" si="4">SUM(I9:I23)</f>
        <v>0</v>
      </c>
      <c r="J24" s="83">
        <f t="shared" ref="J24" si="5">SUM(J9:J23)</f>
        <v>0</v>
      </c>
      <c r="K24" s="83">
        <f t="shared" ref="K24" si="6">SUM(K9:K23)</f>
        <v>0</v>
      </c>
      <c r="L24" s="83">
        <f t="shared" ref="L24" si="7">SUM(L9:L23)</f>
        <v>0</v>
      </c>
      <c r="M24" s="83">
        <f t="shared" ref="M24:N24" si="8">SUM(M9:M23)</f>
        <v>0</v>
      </c>
      <c r="N24" s="83">
        <f t="shared" si="8"/>
        <v>0</v>
      </c>
      <c r="O24" s="83">
        <f t="shared" ref="O24" si="9">SUM(O9:O23)</f>
        <v>0</v>
      </c>
      <c r="P24" s="101">
        <f t="shared" si="2"/>
        <v>0</v>
      </c>
    </row>
    <row r="25" spans="1:16" s="7" customFormat="1" ht="11.25">
      <c r="B25" s="62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6" s="7" customFormat="1" ht="15.75">
      <c r="B26" s="102" t="s">
        <v>96</v>
      </c>
      <c r="H26" s="9"/>
      <c r="I26" s="9"/>
      <c r="J26" s="9"/>
      <c r="K26" s="9"/>
      <c r="L26" s="9"/>
      <c r="M26" s="103" t="s">
        <v>97</v>
      </c>
      <c r="N26" s="103"/>
      <c r="O26" s="103"/>
    </row>
    <row r="27" spans="1:16" s="7" customFormat="1" ht="15.75">
      <c r="B27" s="102"/>
      <c r="H27" s="9"/>
      <c r="I27" s="9"/>
      <c r="J27" s="9"/>
      <c r="K27" s="9"/>
      <c r="L27" s="9"/>
      <c r="M27" s="104"/>
      <c r="N27" s="104"/>
      <c r="O27" s="104"/>
    </row>
    <row r="28" spans="1:16" s="7" customFormat="1" ht="15.75">
      <c r="B28" s="102"/>
      <c r="H28" s="9"/>
      <c r="I28" s="9"/>
      <c r="J28" s="9"/>
      <c r="K28" s="9"/>
      <c r="L28" s="9"/>
      <c r="M28" s="104"/>
      <c r="N28" s="104"/>
      <c r="O28" s="104"/>
    </row>
    <row r="29" spans="1:16">
      <c r="B29"/>
    </row>
    <row r="30" spans="1:16">
      <c r="B30"/>
    </row>
    <row r="31" spans="1:16">
      <c r="B31"/>
    </row>
    <row r="32" spans="1:16">
      <c r="B32"/>
    </row>
    <row r="33" spans="2:2">
      <c r="B33"/>
    </row>
    <row r="34" spans="2:2">
      <c r="B34"/>
    </row>
    <row r="35" spans="2:2">
      <c r="B35"/>
    </row>
    <row r="36" spans="2:2">
      <c r="B36"/>
    </row>
  </sheetData>
  <mergeCells count="6">
    <mergeCell ref="M26:O26"/>
    <mergeCell ref="I6:O6"/>
    <mergeCell ref="K1:P2"/>
    <mergeCell ref="A6:A7"/>
    <mergeCell ref="B6:B7"/>
    <mergeCell ref="C6:H6"/>
  </mergeCells>
  <phoneticPr fontId="4" type="noConversion"/>
  <pageMargins left="0.51" right="0.53" top="0.6" bottom="0.7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opLeftCell="A5" workbookViewId="0">
      <selection activeCell="M8" sqref="M8:M17"/>
    </sheetView>
  </sheetViews>
  <sheetFormatPr defaultRowHeight="14.25"/>
  <cols>
    <col min="2" max="2" width="27.625" bestFit="1" customWidth="1"/>
    <col min="13" max="13" width="24.75" customWidth="1"/>
  </cols>
  <sheetData>
    <row r="1" spans="1:10" ht="15.75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</row>
    <row r="2" spans="1:10">
      <c r="A2" s="47" t="s">
        <v>2</v>
      </c>
      <c r="B2" s="55" t="s">
        <v>17</v>
      </c>
      <c r="C2" s="47" t="s">
        <v>18</v>
      </c>
      <c r="D2" s="47"/>
      <c r="E2" s="47" t="s">
        <v>19</v>
      </c>
      <c r="F2" s="47"/>
      <c r="G2" s="47"/>
      <c r="H2" s="47"/>
      <c r="I2" s="47"/>
      <c r="J2" s="47"/>
    </row>
    <row r="3" spans="1:10">
      <c r="A3" s="47"/>
      <c r="B3" s="55"/>
      <c r="C3" s="47" t="s">
        <v>20</v>
      </c>
      <c r="D3" s="47" t="s">
        <v>21</v>
      </c>
      <c r="E3" s="47" t="s">
        <v>22</v>
      </c>
      <c r="F3" s="47" t="s">
        <v>23</v>
      </c>
      <c r="G3" s="47" t="s">
        <v>24</v>
      </c>
      <c r="H3" s="47"/>
      <c r="I3" s="47" t="s">
        <v>25</v>
      </c>
      <c r="J3" s="47"/>
    </row>
    <row r="4" spans="1:10" ht="24">
      <c r="A4" s="47"/>
      <c r="B4" s="55"/>
      <c r="C4" s="47"/>
      <c r="D4" s="47"/>
      <c r="E4" s="47"/>
      <c r="F4" s="47"/>
      <c r="G4" s="12" t="s">
        <v>26</v>
      </c>
      <c r="H4" s="12" t="s">
        <v>27</v>
      </c>
      <c r="I4" s="12" t="s">
        <v>26</v>
      </c>
      <c r="J4" s="12" t="s">
        <v>27</v>
      </c>
    </row>
    <row r="5" spans="1:10">
      <c r="A5" s="13" t="s">
        <v>28</v>
      </c>
      <c r="B5" s="13" t="s">
        <v>29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  <c r="I5" s="13" t="s">
        <v>36</v>
      </c>
      <c r="J5" s="13" t="s">
        <v>37</v>
      </c>
    </row>
    <row r="6" spans="1:10">
      <c r="A6" s="14" t="s">
        <v>12</v>
      </c>
      <c r="B6" s="41" t="s">
        <v>38</v>
      </c>
      <c r="C6" s="41"/>
      <c r="D6" s="41"/>
      <c r="E6" s="41"/>
      <c r="F6" s="41"/>
      <c r="G6" s="41"/>
      <c r="H6" s="41"/>
      <c r="I6" s="41"/>
      <c r="J6" s="41"/>
    </row>
    <row r="7" spans="1:10">
      <c r="A7" s="15" t="s">
        <v>39</v>
      </c>
      <c r="B7" s="51" t="s">
        <v>40</v>
      </c>
      <c r="C7" s="51"/>
      <c r="D7" s="51"/>
      <c r="E7" s="51"/>
      <c r="F7" s="51"/>
      <c r="G7" s="51"/>
      <c r="H7" s="51"/>
      <c r="I7" s="51"/>
      <c r="J7" s="51"/>
    </row>
    <row r="8" spans="1:10" ht="22.5">
      <c r="A8" s="15">
        <v>1</v>
      </c>
      <c r="B8" s="16" t="s">
        <v>41</v>
      </c>
      <c r="C8" s="17" t="s">
        <v>42</v>
      </c>
      <c r="D8" s="18">
        <v>2272.69</v>
      </c>
      <c r="E8" s="19">
        <f>F8*1.23</f>
        <v>48306.774000000005</v>
      </c>
      <c r="F8" s="20">
        <v>39273.800000000003</v>
      </c>
      <c r="G8" s="19">
        <f>ROUND(H8*1.23,2)</f>
        <v>48306.77</v>
      </c>
      <c r="H8" s="20">
        <v>39273.800000000003</v>
      </c>
      <c r="I8" s="19">
        <v>0</v>
      </c>
      <c r="J8" s="19">
        <v>0</v>
      </c>
    </row>
    <row r="9" spans="1:10">
      <c r="A9" s="15">
        <v>2</v>
      </c>
      <c r="B9" s="16" t="s">
        <v>43</v>
      </c>
      <c r="C9" s="17" t="s">
        <v>44</v>
      </c>
      <c r="D9" s="18">
        <v>409.4</v>
      </c>
      <c r="E9" s="19">
        <f>F9*1.23</f>
        <v>24372.548400000003</v>
      </c>
      <c r="F9" s="20">
        <v>19815.080000000002</v>
      </c>
      <c r="G9" s="19">
        <f t="shared" ref="G9:G20" si="0">ROUND(H9*1.23,2)</f>
        <v>24372.55</v>
      </c>
      <c r="H9" s="20">
        <v>19815.080000000002</v>
      </c>
      <c r="I9" s="19">
        <v>0</v>
      </c>
      <c r="J9" s="19">
        <v>0</v>
      </c>
    </row>
    <row r="10" spans="1:10" ht="22.5">
      <c r="A10" s="15">
        <v>3</v>
      </c>
      <c r="B10" s="16" t="s">
        <v>45</v>
      </c>
      <c r="C10" s="17" t="s">
        <v>46</v>
      </c>
      <c r="D10" s="18">
        <v>116.6</v>
      </c>
      <c r="E10" s="19">
        <v>86565.23</v>
      </c>
      <c r="F10" s="20">
        <v>70378.240000000005</v>
      </c>
      <c r="G10" s="19">
        <v>86565.23</v>
      </c>
      <c r="H10" s="20">
        <v>70378.240000000005</v>
      </c>
      <c r="I10" s="19">
        <v>0</v>
      </c>
      <c r="J10" s="19">
        <v>0</v>
      </c>
    </row>
    <row r="11" spans="1:10" ht="22.5">
      <c r="A11" s="15">
        <v>4</v>
      </c>
      <c r="B11" s="16" t="s">
        <v>47</v>
      </c>
      <c r="C11" s="17" t="s">
        <v>42</v>
      </c>
      <c r="D11" s="18">
        <v>1944.94</v>
      </c>
      <c r="E11" s="19">
        <f t="shared" ref="E11:E20" si="1">ROUND(F11*1.23,2)</f>
        <v>146002.96</v>
      </c>
      <c r="F11" s="20">
        <v>118701.59</v>
      </c>
      <c r="G11" s="19">
        <f t="shared" si="0"/>
        <v>146002.96</v>
      </c>
      <c r="H11" s="20">
        <v>118701.59</v>
      </c>
      <c r="I11" s="19">
        <v>0</v>
      </c>
      <c r="J11" s="19">
        <v>0</v>
      </c>
    </row>
    <row r="12" spans="1:10" ht="22.5">
      <c r="A12" s="15">
        <v>5</v>
      </c>
      <c r="B12" s="16" t="s">
        <v>48</v>
      </c>
      <c r="C12" s="17" t="s">
        <v>42</v>
      </c>
      <c r="D12" s="18">
        <v>1885.37</v>
      </c>
      <c r="E12" s="19">
        <f t="shared" si="1"/>
        <v>164252.37</v>
      </c>
      <c r="F12" s="20">
        <v>133538.51</v>
      </c>
      <c r="G12" s="19">
        <f t="shared" si="0"/>
        <v>164252.37</v>
      </c>
      <c r="H12" s="20">
        <v>133538.51</v>
      </c>
      <c r="I12" s="19">
        <v>0</v>
      </c>
      <c r="J12" s="19">
        <v>0</v>
      </c>
    </row>
    <row r="13" spans="1:10" ht="22.5">
      <c r="A13" s="15">
        <v>6</v>
      </c>
      <c r="B13" s="16" t="s">
        <v>49</v>
      </c>
      <c r="C13" s="17" t="s">
        <v>46</v>
      </c>
      <c r="D13" s="18">
        <f>290.44+22.45+33</f>
        <v>345.89</v>
      </c>
      <c r="E13" s="19">
        <f t="shared" si="1"/>
        <v>35165.39</v>
      </c>
      <c r="F13" s="20">
        <v>28589.75</v>
      </c>
      <c r="G13" s="19">
        <f t="shared" si="0"/>
        <v>35165.39</v>
      </c>
      <c r="H13" s="20">
        <v>28589.75</v>
      </c>
      <c r="I13" s="19">
        <v>0</v>
      </c>
      <c r="J13" s="19">
        <v>0</v>
      </c>
    </row>
    <row r="14" spans="1:10">
      <c r="A14" s="15">
        <v>7</v>
      </c>
      <c r="B14" s="16" t="s">
        <v>50</v>
      </c>
      <c r="C14" s="17" t="s">
        <v>42</v>
      </c>
      <c r="D14" s="18">
        <v>801.37</v>
      </c>
      <c r="E14" s="19">
        <f t="shared" si="1"/>
        <v>26879.63</v>
      </c>
      <c r="F14" s="20">
        <v>21853.360000000001</v>
      </c>
      <c r="G14" s="19">
        <f t="shared" si="0"/>
        <v>26879.63</v>
      </c>
      <c r="H14" s="20">
        <v>21853.360000000001</v>
      </c>
      <c r="I14" s="19">
        <v>0</v>
      </c>
      <c r="J14" s="19">
        <v>0</v>
      </c>
    </row>
    <row r="15" spans="1:10" ht="22.5">
      <c r="A15" s="15">
        <v>8</v>
      </c>
      <c r="B15" s="16" t="s">
        <v>51</v>
      </c>
      <c r="C15" s="17" t="s">
        <v>52</v>
      </c>
      <c r="D15" s="18">
        <v>1</v>
      </c>
      <c r="E15" s="19">
        <f t="shared" si="1"/>
        <v>92250</v>
      </c>
      <c r="F15" s="20">
        <v>75000</v>
      </c>
      <c r="G15" s="19">
        <f t="shared" si="0"/>
        <v>92250</v>
      </c>
      <c r="H15" s="20">
        <v>75000</v>
      </c>
      <c r="I15" s="19">
        <v>0</v>
      </c>
      <c r="J15" s="19">
        <v>0</v>
      </c>
    </row>
    <row r="16" spans="1:10" ht="22.5">
      <c r="A16" s="15">
        <v>9</v>
      </c>
      <c r="B16" s="16" t="s">
        <v>53</v>
      </c>
      <c r="C16" s="17" t="s">
        <v>46</v>
      </c>
      <c r="D16" s="18">
        <v>290</v>
      </c>
      <c r="E16" s="19">
        <f t="shared" si="1"/>
        <v>133832.54999999999</v>
      </c>
      <c r="F16" s="20">
        <v>108806.95</v>
      </c>
      <c r="G16" s="19">
        <f t="shared" si="0"/>
        <v>133832.54999999999</v>
      </c>
      <c r="H16" s="20">
        <v>108806.95</v>
      </c>
      <c r="I16" s="19">
        <v>0</v>
      </c>
      <c r="J16" s="19">
        <v>0</v>
      </c>
    </row>
    <row r="17" spans="1:10" ht="22.5">
      <c r="A17" s="15">
        <v>10</v>
      </c>
      <c r="B17" s="16" t="s">
        <v>54</v>
      </c>
      <c r="C17" s="17" t="s">
        <v>46</v>
      </c>
      <c r="D17" s="18">
        <v>65</v>
      </c>
      <c r="E17" s="19">
        <f t="shared" si="1"/>
        <v>20486.52</v>
      </c>
      <c r="F17" s="20">
        <v>16655.71</v>
      </c>
      <c r="G17" s="19">
        <f t="shared" si="0"/>
        <v>20486.52</v>
      </c>
      <c r="H17" s="20">
        <v>16655.71</v>
      </c>
      <c r="I17" s="19">
        <v>0</v>
      </c>
      <c r="J17" s="19">
        <v>0</v>
      </c>
    </row>
    <row r="18" spans="1:10" ht="22.5">
      <c r="A18" s="15">
        <v>11</v>
      </c>
      <c r="B18" s="16" t="s">
        <v>55</v>
      </c>
      <c r="C18" s="17" t="s">
        <v>46</v>
      </c>
      <c r="D18" s="18">
        <v>14.6</v>
      </c>
      <c r="E18" s="19">
        <f t="shared" si="1"/>
        <v>11649.95</v>
      </c>
      <c r="F18" s="20">
        <v>9471.5</v>
      </c>
      <c r="G18" s="19">
        <f t="shared" si="0"/>
        <v>11649.95</v>
      </c>
      <c r="H18" s="20">
        <v>9471.5</v>
      </c>
      <c r="I18" s="19">
        <v>0</v>
      </c>
      <c r="J18" s="19">
        <v>0</v>
      </c>
    </row>
    <row r="19" spans="1:10" ht="22.5">
      <c r="A19" s="15">
        <v>12</v>
      </c>
      <c r="B19" s="16" t="s">
        <v>56</v>
      </c>
      <c r="C19" s="17" t="s">
        <v>46</v>
      </c>
      <c r="D19" s="18">
        <v>39.4</v>
      </c>
      <c r="E19" s="19">
        <f t="shared" si="1"/>
        <v>10158.98</v>
      </c>
      <c r="F19" s="20">
        <v>8259.33</v>
      </c>
      <c r="G19" s="19">
        <f t="shared" si="0"/>
        <v>10158.98</v>
      </c>
      <c r="H19" s="20">
        <v>8259.33</v>
      </c>
      <c r="I19" s="19">
        <v>0</v>
      </c>
      <c r="J19" s="19">
        <v>0</v>
      </c>
    </row>
    <row r="20" spans="1:10" ht="22.5">
      <c r="A20" s="15">
        <v>13</v>
      </c>
      <c r="B20" s="16" t="s">
        <v>57</v>
      </c>
      <c r="C20" s="17" t="s">
        <v>58</v>
      </c>
      <c r="D20" s="18">
        <v>1</v>
      </c>
      <c r="E20" s="19">
        <f t="shared" si="1"/>
        <v>159900</v>
      </c>
      <c r="F20" s="20">
        <v>130000</v>
      </c>
      <c r="G20" s="19">
        <f t="shared" si="0"/>
        <v>159900</v>
      </c>
      <c r="H20" s="20">
        <v>130000</v>
      </c>
      <c r="I20" s="19">
        <v>0</v>
      </c>
      <c r="J20" s="19">
        <v>0</v>
      </c>
    </row>
    <row r="21" spans="1:10">
      <c r="A21" s="52" t="s">
        <v>59</v>
      </c>
      <c r="B21" s="52"/>
      <c r="C21" s="52"/>
      <c r="D21" s="53"/>
      <c r="E21" s="19">
        <f t="shared" ref="E21:J21" si="2">SUM(E8:E20)</f>
        <v>959822.90240000002</v>
      </c>
      <c r="F21" s="19">
        <f t="shared" si="2"/>
        <v>780343.82</v>
      </c>
      <c r="G21" s="19">
        <f t="shared" si="2"/>
        <v>959822.89999999991</v>
      </c>
      <c r="H21" s="19">
        <f t="shared" si="2"/>
        <v>780343.82</v>
      </c>
      <c r="I21" s="19">
        <f t="shared" si="2"/>
        <v>0</v>
      </c>
      <c r="J21" s="19">
        <f t="shared" si="2"/>
        <v>0</v>
      </c>
    </row>
    <row r="22" spans="1:10">
      <c r="A22" s="52" t="s">
        <v>60</v>
      </c>
      <c r="B22" s="52"/>
      <c r="C22" s="52"/>
      <c r="D22" s="53"/>
      <c r="E22" s="19">
        <f>E21</f>
        <v>959822.90240000002</v>
      </c>
      <c r="F22" s="19">
        <f t="shared" ref="F22:J23" si="3">F21</f>
        <v>780343.82</v>
      </c>
      <c r="G22" s="19">
        <f t="shared" si="3"/>
        <v>959822.89999999991</v>
      </c>
      <c r="H22" s="19">
        <f t="shared" si="3"/>
        <v>780343.82</v>
      </c>
      <c r="I22" s="19">
        <f t="shared" si="3"/>
        <v>0</v>
      </c>
      <c r="J22" s="19">
        <f t="shared" si="3"/>
        <v>0</v>
      </c>
    </row>
    <row r="23" spans="1:10">
      <c r="A23" s="52" t="s">
        <v>61</v>
      </c>
      <c r="B23" s="52"/>
      <c r="C23" s="52"/>
      <c r="D23" s="53"/>
      <c r="E23" s="19">
        <f>E22</f>
        <v>959822.90240000002</v>
      </c>
      <c r="F23" s="19">
        <f t="shared" si="3"/>
        <v>780343.82</v>
      </c>
      <c r="G23" s="19">
        <f t="shared" si="3"/>
        <v>959822.89999999991</v>
      </c>
      <c r="H23" s="19">
        <f t="shared" si="3"/>
        <v>780343.82</v>
      </c>
      <c r="I23" s="19">
        <f t="shared" si="3"/>
        <v>0</v>
      </c>
      <c r="J23" s="19">
        <f t="shared" si="3"/>
        <v>0</v>
      </c>
    </row>
    <row r="24" spans="1:10">
      <c r="A24" s="14" t="s">
        <v>14</v>
      </c>
      <c r="B24" s="41" t="s">
        <v>62</v>
      </c>
      <c r="C24" s="41"/>
      <c r="D24" s="41"/>
      <c r="E24" s="42"/>
      <c r="F24" s="42"/>
      <c r="G24" s="43"/>
      <c r="H24" s="43"/>
      <c r="I24" s="43"/>
      <c r="J24" s="43"/>
    </row>
    <row r="25" spans="1:10">
      <c r="A25" s="44" t="s">
        <v>63</v>
      </c>
      <c r="B25" s="44"/>
      <c r="C25" s="44"/>
      <c r="D25" s="45"/>
      <c r="E25" s="21">
        <v>95982.29</v>
      </c>
      <c r="F25" s="21">
        <v>78034.38</v>
      </c>
      <c r="G25" s="46"/>
      <c r="H25" s="47"/>
      <c r="I25" s="47"/>
      <c r="J25" s="47"/>
    </row>
    <row r="26" spans="1:10">
      <c r="A26" s="15">
        <v>1</v>
      </c>
      <c r="B26" s="22" t="s">
        <v>64</v>
      </c>
      <c r="C26" s="12" t="s">
        <v>58</v>
      </c>
      <c r="D26" s="12">
        <v>1</v>
      </c>
      <c r="E26" s="23">
        <v>15600</v>
      </c>
      <c r="F26" s="23">
        <v>12628.93</v>
      </c>
      <c r="G26" s="23">
        <v>15600</v>
      </c>
      <c r="H26" s="23">
        <v>12628.93</v>
      </c>
      <c r="I26" s="19">
        <v>0</v>
      </c>
      <c r="J26" s="19">
        <v>0</v>
      </c>
    </row>
    <row r="27" spans="1:10">
      <c r="A27" s="15">
        <v>2</v>
      </c>
      <c r="B27" s="22" t="s">
        <v>65</v>
      </c>
      <c r="C27" s="12" t="s">
        <v>58</v>
      </c>
      <c r="D27" s="12">
        <v>1</v>
      </c>
      <c r="E27" s="19">
        <v>1500</v>
      </c>
      <c r="F27" s="19">
        <v>1219.51</v>
      </c>
      <c r="G27" s="19">
        <v>1500</v>
      </c>
      <c r="H27" s="19">
        <v>1219.51</v>
      </c>
      <c r="I27" s="19">
        <v>0</v>
      </c>
      <c r="J27" s="19">
        <v>0</v>
      </c>
    </row>
    <row r="28" spans="1:10">
      <c r="A28" s="15" t="s">
        <v>66</v>
      </c>
      <c r="B28" s="22"/>
      <c r="C28" s="12"/>
      <c r="D28" s="12"/>
      <c r="E28" s="24"/>
      <c r="F28" s="24"/>
      <c r="G28" s="24"/>
      <c r="H28" s="24"/>
      <c r="I28" s="24"/>
      <c r="J28" s="24"/>
    </row>
    <row r="29" spans="1:10">
      <c r="A29" s="44" t="s">
        <v>67</v>
      </c>
      <c r="B29" s="44"/>
      <c r="C29" s="44"/>
      <c r="D29" s="45"/>
      <c r="E29" s="25">
        <f>SUM(E26:E28)</f>
        <v>17100</v>
      </c>
      <c r="F29" s="25">
        <f t="shared" ref="F29:J29" si="4">SUM(F26:F28)</f>
        <v>13848.44</v>
      </c>
      <c r="G29" s="25">
        <f t="shared" si="4"/>
        <v>17100</v>
      </c>
      <c r="H29" s="25">
        <f t="shared" si="4"/>
        <v>13848.44</v>
      </c>
      <c r="I29" s="25">
        <f t="shared" si="4"/>
        <v>0</v>
      </c>
      <c r="J29" s="25">
        <f t="shared" si="4"/>
        <v>0</v>
      </c>
    </row>
    <row r="30" spans="1:10">
      <c r="A30" s="14" t="s">
        <v>15</v>
      </c>
      <c r="B30" s="48" t="s">
        <v>68</v>
      </c>
      <c r="C30" s="48"/>
      <c r="D30" s="49"/>
      <c r="E30" s="26">
        <f>E21+E29</f>
        <v>976922.90240000002</v>
      </c>
      <c r="F30" s="26">
        <f t="shared" ref="F30:J30" si="5">F21+F29</f>
        <v>794192.25999999989</v>
      </c>
      <c r="G30" s="26">
        <f t="shared" si="5"/>
        <v>976922.89999999991</v>
      </c>
      <c r="H30" s="26">
        <f t="shared" si="5"/>
        <v>794192.25999999989</v>
      </c>
      <c r="I30" s="26">
        <f t="shared" si="5"/>
        <v>0</v>
      </c>
      <c r="J30" s="26">
        <f t="shared" si="5"/>
        <v>0</v>
      </c>
    </row>
    <row r="31" spans="1:10">
      <c r="A31" s="27"/>
      <c r="B31" s="27"/>
      <c r="C31" s="28"/>
      <c r="D31" s="28"/>
      <c r="E31" s="28"/>
      <c r="F31" s="28"/>
      <c r="G31" s="29"/>
      <c r="H31" s="29"/>
      <c r="I31" s="50"/>
      <c r="J31" s="50"/>
    </row>
    <row r="32" spans="1:10">
      <c r="A32" s="27" t="s">
        <v>69</v>
      </c>
      <c r="B32" s="27"/>
      <c r="C32" s="30"/>
      <c r="D32" s="30"/>
      <c r="E32" s="35" t="s">
        <v>70</v>
      </c>
      <c r="F32" s="36"/>
      <c r="G32" s="37" t="s">
        <v>71</v>
      </c>
      <c r="H32" s="37"/>
      <c r="I32" s="37"/>
      <c r="J32" s="37"/>
    </row>
    <row r="33" spans="1:10">
      <c r="A33" s="27" t="s">
        <v>72</v>
      </c>
      <c r="B33" s="27"/>
      <c r="C33" s="27"/>
      <c r="D33" s="27"/>
      <c r="E33" s="38" t="s">
        <v>73</v>
      </c>
      <c r="F33" s="39"/>
      <c r="G33" s="40" t="s">
        <v>74</v>
      </c>
      <c r="H33" s="40"/>
      <c r="I33" s="40"/>
      <c r="J33" s="40"/>
    </row>
    <row r="34" spans="1:10">
      <c r="A34" s="31"/>
      <c r="B34" s="31"/>
      <c r="C34" s="31"/>
      <c r="D34" s="31"/>
      <c r="E34" s="31"/>
      <c r="F34" s="31"/>
      <c r="G34" s="40"/>
      <c r="H34" s="40"/>
      <c r="I34" s="40"/>
      <c r="J34" s="40"/>
    </row>
  </sheetData>
  <mergeCells count="26">
    <mergeCell ref="A23:D23"/>
    <mergeCell ref="A1:J1"/>
    <mergeCell ref="A2:A4"/>
    <mergeCell ref="B2:B4"/>
    <mergeCell ref="C2:D2"/>
    <mergeCell ref="E2:J2"/>
    <mergeCell ref="C3:C4"/>
    <mergeCell ref="D3:D4"/>
    <mergeCell ref="E3:E4"/>
    <mergeCell ref="F3:F4"/>
    <mergeCell ref="G3:H3"/>
    <mergeCell ref="I3:J3"/>
    <mergeCell ref="B6:J6"/>
    <mergeCell ref="B7:J7"/>
    <mergeCell ref="A21:D21"/>
    <mergeCell ref="A22:D22"/>
    <mergeCell ref="E32:F32"/>
    <mergeCell ref="G32:J32"/>
    <mergeCell ref="E33:F33"/>
    <mergeCell ref="G33:J34"/>
    <mergeCell ref="B24:J24"/>
    <mergeCell ref="A25:D25"/>
    <mergeCell ref="G25:J25"/>
    <mergeCell ref="A29:D29"/>
    <mergeCell ref="B30:D30"/>
    <mergeCell ref="I31:J31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Elektrotim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Biniek</dc:creator>
  <cp:lastModifiedBy>cstec</cp:lastModifiedBy>
  <cp:lastPrinted>2011-03-15T13:42:25Z</cp:lastPrinted>
  <dcterms:created xsi:type="dcterms:W3CDTF">2010-03-19T12:19:39Z</dcterms:created>
  <dcterms:modified xsi:type="dcterms:W3CDTF">2012-06-01T10:10:32Z</dcterms:modified>
</cp:coreProperties>
</file>